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afra\AA_RMC\AA_website\field\"/>
    </mc:Choice>
  </mc:AlternateContent>
  <xr:revisionPtr revIDLastSave="0" documentId="8_{9DCCB3D5-BE86-4B0D-862A-DCCE6A606FB0}" xr6:coauthVersionLast="36" xr6:coauthVersionMax="36" xr10:uidLastSave="{00000000-0000-0000-0000-000000000000}"/>
  <bookViews>
    <workbookView xWindow="0" yWindow="45" windowWidth="22860" windowHeight="141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8" i="1" l="1"/>
  <c r="B27" i="1"/>
  <c r="C23" i="1"/>
  <c r="B23" i="1"/>
  <c r="C22" i="1"/>
  <c r="B22" i="1"/>
  <c r="C21" i="1"/>
  <c r="B21" i="1"/>
  <c r="D12" i="1"/>
  <c r="E12" i="1"/>
  <c r="F12" i="1"/>
  <c r="B12" i="1"/>
  <c r="C12" i="1"/>
  <c r="D14" i="1" l="1"/>
  <c r="E14" i="1"/>
  <c r="F14" i="1"/>
  <c r="B14" i="1"/>
  <c r="C14" i="1"/>
  <c r="C13" i="1"/>
  <c r="D9" i="1"/>
  <c r="E9" i="1"/>
  <c r="F9" i="1"/>
  <c r="B9" i="1"/>
  <c r="C9" i="1"/>
  <c r="D7" i="1" l="1"/>
  <c r="E7" i="1"/>
  <c r="F7" i="1"/>
  <c r="B7" i="1"/>
  <c r="C18" i="1" l="1"/>
  <c r="F23" i="1"/>
  <c r="B41" i="1"/>
  <c r="C41" i="1" s="1"/>
  <c r="F41" i="1" s="1"/>
  <c r="C40" i="1"/>
  <c r="F40" i="1" s="1"/>
  <c r="C39" i="1"/>
  <c r="B20" i="1"/>
  <c r="C20" i="1" s="1"/>
  <c r="D15" i="1"/>
  <c r="D2" i="1"/>
  <c r="D5" i="1" s="1"/>
  <c r="F27" i="1"/>
  <c r="C38" i="1"/>
  <c r="E38" i="1" s="1"/>
  <c r="B37" i="1"/>
  <c r="C37" i="1" s="1"/>
  <c r="E37" i="1" s="1"/>
  <c r="B36" i="1"/>
  <c r="C36" i="1" s="1"/>
  <c r="C35" i="1"/>
  <c r="F35" i="1" s="1"/>
  <c r="E35" i="1"/>
  <c r="C34" i="1"/>
  <c r="E34" i="1" s="1"/>
  <c r="C33" i="1"/>
  <c r="E33" i="1" s="1"/>
  <c r="C32" i="1"/>
  <c r="E32" i="1"/>
  <c r="C31" i="1"/>
  <c r="E31" i="1"/>
  <c r="C30" i="1"/>
  <c r="E30" i="1"/>
  <c r="C29" i="1"/>
  <c r="E29" i="1" s="1"/>
  <c r="E28" i="1"/>
  <c r="C26" i="1"/>
  <c r="D26" i="1" s="1"/>
  <c r="E26" i="1"/>
  <c r="E27" i="1"/>
  <c r="C25" i="1"/>
  <c r="C17" i="1"/>
  <c r="E17" i="1" s="1"/>
  <c r="C8" i="1"/>
  <c r="E8" i="1" s="1"/>
  <c r="C6" i="1"/>
  <c r="B6" i="1" s="1"/>
  <c r="C11" i="1"/>
  <c r="C16" i="1"/>
  <c r="F16" i="1" s="1"/>
  <c r="E16" i="1"/>
  <c r="B16" i="1"/>
  <c r="E15" i="1"/>
  <c r="B15" i="1"/>
  <c r="E13" i="1"/>
  <c r="B10" i="1"/>
  <c r="B11" i="1"/>
  <c r="B24" i="1"/>
  <c r="B5" i="1"/>
  <c r="E22" i="1"/>
  <c r="E10" i="1"/>
  <c r="E11" i="1"/>
  <c r="E6" i="1"/>
  <c r="E24" i="1"/>
  <c r="E5" i="1"/>
  <c r="D25" i="1" l="1"/>
  <c r="D13" i="1"/>
  <c r="D35" i="1"/>
  <c r="B17" i="1"/>
  <c r="D31" i="1"/>
  <c r="D28" i="1"/>
  <c r="D39" i="1"/>
  <c r="B13" i="1"/>
  <c r="D27" i="1"/>
  <c r="D11" i="1"/>
  <c r="D17" i="1"/>
  <c r="D30" i="1"/>
  <c r="D37" i="1"/>
  <c r="D6" i="1"/>
  <c r="D8" i="1"/>
  <c r="F17" i="1"/>
  <c r="D16" i="1"/>
  <c r="D18" i="1"/>
  <c r="E36" i="1"/>
  <c r="D36" i="1"/>
  <c r="D29" i="1"/>
  <c r="E25" i="1"/>
  <c r="D34" i="1"/>
  <c r="D33" i="1"/>
  <c r="D32" i="1"/>
  <c r="D24" i="1"/>
  <c r="D10" i="1"/>
  <c r="D23" i="1"/>
  <c r="E21" i="1"/>
  <c r="D22" i="1"/>
  <c r="E23" i="1"/>
  <c r="D38" i="1"/>
  <c r="D21" i="1"/>
  <c r="F18" i="1"/>
  <c r="E18" i="1"/>
  <c r="B18" i="1"/>
  <c r="E41" i="1"/>
  <c r="D41" i="1"/>
  <c r="D40" i="1"/>
  <c r="E40" i="1"/>
  <c r="E39" i="1"/>
  <c r="F39" i="1"/>
  <c r="D20" i="1"/>
  <c r="E20" i="1"/>
  <c r="F36" i="1"/>
  <c r="F28" i="1"/>
  <c r="F6" i="1"/>
  <c r="F37" i="1"/>
  <c r="F29" i="1"/>
  <c r="F20" i="1"/>
  <c r="F8" i="1"/>
  <c r="F13" i="1"/>
  <c r="F10" i="1"/>
  <c r="F15" i="1"/>
  <c r="F38" i="1"/>
  <c r="F30" i="1"/>
  <c r="F21" i="1"/>
  <c r="F5" i="1"/>
  <c r="F31" i="1"/>
  <c r="F22" i="1"/>
  <c r="F11" i="1"/>
  <c r="F32" i="1"/>
  <c r="F24" i="1"/>
  <c r="F33" i="1"/>
  <c r="F25" i="1"/>
  <c r="F34" i="1"/>
  <c r="F26" i="1"/>
  <c r="B8" i="1"/>
  <c r="C19" i="1"/>
  <c r="D19" i="1" s="1"/>
  <c r="E19" i="1" l="1"/>
  <c r="F19" i="1"/>
</calcChain>
</file>

<file path=xl/sharedStrings.xml><?xml version="1.0" encoding="utf-8"?>
<sst xmlns="http://schemas.openxmlformats.org/spreadsheetml/2006/main" count="46" uniqueCount="46">
  <si>
    <t xml:space="preserve">1 yard = </t>
  </si>
  <si>
    <t>Dimension</t>
  </si>
  <si>
    <t>Yards</t>
  </si>
  <si>
    <t>Metres</t>
  </si>
  <si>
    <t>Length between goal lines</t>
  </si>
  <si>
    <t>Length between end lines</t>
  </si>
  <si>
    <t>Distance between 5 yard lines</t>
  </si>
  <si>
    <t>Width between sidelines</t>
  </si>
  <si>
    <t>Length between limit lines (12ft around)</t>
  </si>
  <si>
    <t>Width between coaching box lines (6ft outside each sideline)</t>
  </si>
  <si>
    <t>Width between team area lines (12ft outside each sideline)</t>
  </si>
  <si>
    <t>Feet</t>
  </si>
  <si>
    <t>Length of shortened field (90yds) between goal lines</t>
  </si>
  <si>
    <t>Length of shortened field (90yds) between end lines</t>
  </si>
  <si>
    <t>Length of shortened field (90yds) between limit lines (12ft around)</t>
  </si>
  <si>
    <t>Length of shortened field (90yds) with minimum end zones (7yds) between goal lines</t>
  </si>
  <si>
    <t>Length of shortened field (90yds) with minimum end zones (7yds) between end lines</t>
  </si>
  <si>
    <t>Distance between sideline and coaching box line</t>
  </si>
  <si>
    <t>Distance between coaching box line and team area line</t>
  </si>
  <si>
    <t>Normal size of end zone</t>
  </si>
  <si>
    <t>Minimum depth of end zone</t>
  </si>
  <si>
    <t>Distance from sideline to 9yd marks</t>
  </si>
  <si>
    <t>Height of number</t>
  </si>
  <si>
    <t>Width of number</t>
  </si>
  <si>
    <t>Height of crossbar</t>
  </si>
  <si>
    <t>Width between goal uprights</t>
  </si>
  <si>
    <t>Minimum height of uprights above crossbar</t>
  </si>
  <si>
    <t>Length of hashmarks</t>
  </si>
  <si>
    <t>Dimensions of an American Football Field (IFAF Rules)</t>
  </si>
  <si>
    <t>Min yards</t>
  </si>
  <si>
    <t>Distance from sideline to hash marks</t>
  </si>
  <si>
    <t>Min metres</t>
  </si>
  <si>
    <t>1 yard</t>
  </si>
  <si>
    <t>1 foot</t>
  </si>
  <si>
    <t>1 inch</t>
  </si>
  <si>
    <t>Length between limit lines (6ft minimum around)</t>
  </si>
  <si>
    <t>Length between limit lines (18ft recommended around)</t>
  </si>
  <si>
    <t>Length of shortened field (90yds) between limit lines (18ft recommended around)</t>
  </si>
  <si>
    <t>Width between limit lines (18ft recommended around)</t>
  </si>
  <si>
    <t>Last updated 2024</t>
  </si>
  <si>
    <t>Width of line markings (4 inches)</t>
  </si>
  <si>
    <t>Space between yard lines and sideline (4 inches)</t>
  </si>
  <si>
    <t>Length of shortened field (90yds) with minimum end zones (7yds) between limit lines (6ft around)</t>
  </si>
  <si>
    <t>Length of shortened field (90yds) with minimum end zones (7yds) between limit lines (12ft around)</t>
  </si>
  <si>
    <t>Length of shortened field (90yds) between limit lines (6ft minimum around)</t>
  </si>
  <si>
    <t>Width between team area back lines (if at 24ft outside each sideline)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</si>
</sst>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1"/>
    <xf numFmtId="0" fontId="2" fillId="0" borderId="2" xfId="2"/>
    <xf numFmtId="166" fontId="0" fillId="0" borderId="0" xfId="0" applyNumberFormat="1"/>
    <xf numFmtId="2" fontId="3" fillId="0" borderId="0" xfId="0" applyNumberFormat="1" applyFont="1"/>
    <xf numFmtId="166" fontId="3" fillId="0" borderId="0" xfId="0" applyNumberFormat="1" applyFont="1"/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B9" sqref="B9"/>
    </sheetView>
  </sheetViews>
  <sheetFormatPr defaultRowHeight="15" x14ac:dyDescent="0.25"/>
  <cols>
    <col min="1" max="1" width="89.42578125" bestFit="1" customWidth="1"/>
    <col min="4" max="4" width="11.28515625" bestFit="1" customWidth="1"/>
    <col min="6" max="6" width="13.140625" customWidth="1"/>
  </cols>
  <sheetData>
    <row r="1" spans="1:6" ht="20.25" thickBot="1" x14ac:dyDescent="0.35">
      <c r="A1" s="4" t="s">
        <v>28</v>
      </c>
    </row>
    <row r="2" spans="1:6" ht="15.75" thickTop="1" x14ac:dyDescent="0.25">
      <c r="A2" t="s">
        <v>39</v>
      </c>
      <c r="C2" t="s">
        <v>0</v>
      </c>
      <c r="D2" s="6">
        <f>F2/E2</f>
        <v>0.94783464566929143</v>
      </c>
      <c r="E2">
        <v>0.91439999999999999</v>
      </c>
      <c r="F2">
        <v>0.86670000000000003</v>
      </c>
    </row>
    <row r="4" spans="1:6" ht="18" thickBot="1" x14ac:dyDescent="0.35">
      <c r="A4" s="5" t="s">
        <v>1</v>
      </c>
      <c r="B4" s="5" t="s">
        <v>11</v>
      </c>
      <c r="C4" s="5" t="s">
        <v>2</v>
      </c>
      <c r="D4" s="5" t="s">
        <v>29</v>
      </c>
      <c r="E4" s="5" t="s">
        <v>3</v>
      </c>
      <c r="F4" s="5" t="s">
        <v>31</v>
      </c>
    </row>
    <row r="5" spans="1:6" ht="15.75" thickTop="1" x14ac:dyDescent="0.25">
      <c r="A5" t="s">
        <v>4</v>
      </c>
      <c r="B5" s="2">
        <f t="shared" ref="B5:B24" si="0">C5*3</f>
        <v>300</v>
      </c>
      <c r="C5" s="7">
        <v>100</v>
      </c>
      <c r="D5" s="3">
        <f>C5*D$2</f>
        <v>94.78346456692914</v>
      </c>
      <c r="E5" s="1">
        <f t="shared" ref="E5:E24" si="1">C5*$E$2</f>
        <v>91.44</v>
      </c>
      <c r="F5" s="1">
        <f>C5*F$2</f>
        <v>86.67</v>
      </c>
    </row>
    <row r="6" spans="1:6" x14ac:dyDescent="0.25">
      <c r="A6" t="s">
        <v>5</v>
      </c>
      <c r="B6" s="2">
        <f t="shared" si="0"/>
        <v>360</v>
      </c>
      <c r="C6" s="7">
        <f>100+10+10</f>
        <v>120</v>
      </c>
      <c r="D6" s="3">
        <f t="shared" ref="D6:D41" si="2">C6*D$2</f>
        <v>113.74015748031498</v>
      </c>
      <c r="E6" s="1">
        <f t="shared" si="1"/>
        <v>109.72799999999999</v>
      </c>
      <c r="F6" s="1">
        <f t="shared" ref="F6:F41" si="3">C6*F$2</f>
        <v>104.004</v>
      </c>
    </row>
    <row r="7" spans="1:6" x14ac:dyDescent="0.25">
      <c r="A7" t="s">
        <v>35</v>
      </c>
      <c r="B7" s="2">
        <f t="shared" si="0"/>
        <v>372</v>
      </c>
      <c r="C7" s="7">
        <v>124</v>
      </c>
      <c r="D7" s="3">
        <f t="shared" ref="D7" si="4">C7*D$2</f>
        <v>117.53149606299213</v>
      </c>
      <c r="E7" s="1">
        <f t="shared" ref="E7" si="5">C7*$E$2</f>
        <v>113.3856</v>
      </c>
      <c r="F7" s="1">
        <f t="shared" ref="F7" si="6">C7*F$2</f>
        <v>107.4708</v>
      </c>
    </row>
    <row r="8" spans="1:6" x14ac:dyDescent="0.25">
      <c r="A8" t="s">
        <v>8</v>
      </c>
      <c r="B8" s="2">
        <f t="shared" si="0"/>
        <v>384</v>
      </c>
      <c r="C8" s="7">
        <f>100+10+10+4+4</f>
        <v>128</v>
      </c>
      <c r="D8" s="3">
        <f t="shared" si="2"/>
        <v>121.3228346456693</v>
      </c>
      <c r="E8" s="1">
        <f t="shared" si="1"/>
        <v>117.0432</v>
      </c>
      <c r="F8" s="1">
        <f t="shared" si="3"/>
        <v>110.9376</v>
      </c>
    </row>
    <row r="9" spans="1:6" x14ac:dyDescent="0.25">
      <c r="A9" t="s">
        <v>36</v>
      </c>
      <c r="B9" s="2">
        <f t="shared" si="0"/>
        <v>396</v>
      </c>
      <c r="C9" s="7">
        <f>100+10+10+6+6</f>
        <v>132</v>
      </c>
      <c r="D9" s="3">
        <f t="shared" ref="D9" si="7">C9*D$2</f>
        <v>125.11417322834647</v>
      </c>
      <c r="E9" s="1">
        <f t="shared" ref="E9" si="8">C9*$E$2</f>
        <v>120.7008</v>
      </c>
      <c r="F9" s="1">
        <f t="shared" ref="F9" si="9">C9*F$2</f>
        <v>114.40440000000001</v>
      </c>
    </row>
    <row r="10" spans="1:6" x14ac:dyDescent="0.25">
      <c r="A10" t="s">
        <v>12</v>
      </c>
      <c r="B10" s="2">
        <f t="shared" si="0"/>
        <v>270</v>
      </c>
      <c r="C10" s="7">
        <v>90</v>
      </c>
      <c r="D10" s="3">
        <f t="shared" si="2"/>
        <v>85.305118110236222</v>
      </c>
      <c r="E10" s="1">
        <f t="shared" si="1"/>
        <v>82.295999999999992</v>
      </c>
      <c r="F10" s="1">
        <f t="shared" si="3"/>
        <v>78.003</v>
      </c>
    </row>
    <row r="11" spans="1:6" x14ac:dyDescent="0.25">
      <c r="A11" t="s">
        <v>13</v>
      </c>
      <c r="B11" s="2">
        <f t="shared" si="0"/>
        <v>330</v>
      </c>
      <c r="C11" s="7">
        <f>90+10+10</f>
        <v>110</v>
      </c>
      <c r="D11" s="3">
        <f t="shared" si="2"/>
        <v>104.26181102362206</v>
      </c>
      <c r="E11" s="1">
        <f t="shared" si="1"/>
        <v>100.584</v>
      </c>
      <c r="F11" s="1">
        <f t="shared" si="3"/>
        <v>95.337000000000003</v>
      </c>
    </row>
    <row r="12" spans="1:6" x14ac:dyDescent="0.25">
      <c r="A12" t="s">
        <v>44</v>
      </c>
      <c r="B12" s="2">
        <f t="shared" si="0"/>
        <v>342</v>
      </c>
      <c r="C12" s="7">
        <f>90+10+10+2+2</f>
        <v>114</v>
      </c>
      <c r="D12" s="3">
        <f t="shared" ref="D12" si="10">C12*D$2</f>
        <v>108.05314960629923</v>
      </c>
      <c r="E12" s="1">
        <f t="shared" ref="E12" si="11">C12*$E$2</f>
        <v>104.24160000000001</v>
      </c>
      <c r="F12" s="1">
        <f t="shared" ref="F12" si="12">C12*F$2</f>
        <v>98.80380000000001</v>
      </c>
    </row>
    <row r="13" spans="1:6" x14ac:dyDescent="0.25">
      <c r="A13" t="s">
        <v>14</v>
      </c>
      <c r="B13" s="2">
        <f t="shared" si="0"/>
        <v>354</v>
      </c>
      <c r="C13" s="7">
        <f>90+10+10+4+4</f>
        <v>118</v>
      </c>
      <c r="D13" s="3">
        <f t="shared" si="2"/>
        <v>111.84448818897638</v>
      </c>
      <c r="E13" s="1">
        <f t="shared" si="1"/>
        <v>107.89919999999999</v>
      </c>
      <c r="F13" s="1">
        <f t="shared" si="3"/>
        <v>102.2706</v>
      </c>
    </row>
    <row r="14" spans="1:6" x14ac:dyDescent="0.25">
      <c r="A14" t="s">
        <v>37</v>
      </c>
      <c r="B14" s="2">
        <f t="shared" si="0"/>
        <v>366</v>
      </c>
      <c r="C14" s="7">
        <f>90+10+10+6+6</f>
        <v>122</v>
      </c>
      <c r="D14" s="3">
        <f t="shared" ref="D14" si="13">C14*D$2</f>
        <v>115.63582677165356</v>
      </c>
      <c r="E14" s="1">
        <f t="shared" ref="E14" si="14">C14*$E$2</f>
        <v>111.5568</v>
      </c>
      <c r="F14" s="1">
        <f t="shared" ref="F14" si="15">C14*F$2</f>
        <v>105.73740000000001</v>
      </c>
    </row>
    <row r="15" spans="1:6" x14ac:dyDescent="0.25">
      <c r="A15" t="s">
        <v>15</v>
      </c>
      <c r="B15" s="2">
        <f t="shared" si="0"/>
        <v>270</v>
      </c>
      <c r="C15" s="7">
        <v>90</v>
      </c>
      <c r="D15" s="3">
        <f t="shared" si="2"/>
        <v>85.305118110236222</v>
      </c>
      <c r="E15" s="1">
        <f t="shared" si="1"/>
        <v>82.295999999999992</v>
      </c>
      <c r="F15" s="1">
        <f t="shared" si="3"/>
        <v>78.003</v>
      </c>
    </row>
    <row r="16" spans="1:6" x14ac:dyDescent="0.25">
      <c r="A16" t="s">
        <v>16</v>
      </c>
      <c r="B16" s="2">
        <f t="shared" si="0"/>
        <v>312</v>
      </c>
      <c r="C16" s="7">
        <f>90+7+7</f>
        <v>104</v>
      </c>
      <c r="D16" s="3">
        <f t="shared" si="2"/>
        <v>98.574803149606311</v>
      </c>
      <c r="E16" s="1">
        <f t="shared" si="1"/>
        <v>95.0976</v>
      </c>
      <c r="F16" s="1">
        <f t="shared" si="3"/>
        <v>90.136800000000008</v>
      </c>
    </row>
    <row r="17" spans="1:6" x14ac:dyDescent="0.25">
      <c r="A17" t="s">
        <v>42</v>
      </c>
      <c r="B17" s="2">
        <f t="shared" si="0"/>
        <v>324</v>
      </c>
      <c r="C17" s="7">
        <f>90+7+7+2+2</f>
        <v>108</v>
      </c>
      <c r="D17" s="3">
        <f t="shared" si="2"/>
        <v>102.36614173228348</v>
      </c>
      <c r="E17" s="1">
        <f t="shared" si="1"/>
        <v>98.755200000000002</v>
      </c>
      <c r="F17" s="1">
        <f t="shared" si="3"/>
        <v>93.6036</v>
      </c>
    </row>
    <row r="18" spans="1:6" x14ac:dyDescent="0.25">
      <c r="A18" t="s">
        <v>43</v>
      </c>
      <c r="B18" s="2">
        <f t="shared" ref="B18" si="16">C18*3</f>
        <v>336</v>
      </c>
      <c r="C18" s="7">
        <f>90+7+7+2+2+2+2</f>
        <v>112</v>
      </c>
      <c r="D18" s="3">
        <f t="shared" ref="D18" si="17">C18*D$2</f>
        <v>106.15748031496064</v>
      </c>
      <c r="E18" s="1">
        <f t="shared" ref="E18" si="18">C18*$E$2</f>
        <v>102.4128</v>
      </c>
      <c r="F18" s="1">
        <f t="shared" ref="F18" si="19">C18*F$2</f>
        <v>97.070400000000006</v>
      </c>
    </row>
    <row r="19" spans="1:6" x14ac:dyDescent="0.25">
      <c r="A19" t="s">
        <v>7</v>
      </c>
      <c r="B19" s="2">
        <v>160</v>
      </c>
      <c r="C19" s="7">
        <f>B19/3</f>
        <v>53.333333333333336</v>
      </c>
      <c r="D19" s="3">
        <f t="shared" si="2"/>
        <v>50.551181102362214</v>
      </c>
      <c r="E19" s="1">
        <f t="shared" si="1"/>
        <v>48.768000000000001</v>
      </c>
      <c r="F19" s="1">
        <f t="shared" si="3"/>
        <v>46.224000000000004</v>
      </c>
    </row>
    <row r="20" spans="1:6" x14ac:dyDescent="0.25">
      <c r="A20" t="s">
        <v>9</v>
      </c>
      <c r="B20" s="2">
        <f>160+6+6</f>
        <v>172</v>
      </c>
      <c r="C20" s="7">
        <f>B20/3</f>
        <v>57.333333333333336</v>
      </c>
      <c r="D20" s="3">
        <f t="shared" si="2"/>
        <v>54.342519685039377</v>
      </c>
      <c r="E20" s="1">
        <f t="shared" si="1"/>
        <v>52.425600000000003</v>
      </c>
      <c r="F20" s="1">
        <f t="shared" si="3"/>
        <v>49.690800000000003</v>
      </c>
    </row>
    <row r="21" spans="1:6" x14ac:dyDescent="0.25">
      <c r="A21" t="s">
        <v>10</v>
      </c>
      <c r="B21" s="2">
        <f>160+12+12</f>
        <v>184</v>
      </c>
      <c r="C21" s="7">
        <f>B21/3</f>
        <v>61.333333333333336</v>
      </c>
      <c r="D21" s="3">
        <f t="shared" si="2"/>
        <v>58.133858267716541</v>
      </c>
      <c r="E21" s="1">
        <f t="shared" si="1"/>
        <v>56.083200000000005</v>
      </c>
      <c r="F21" s="1">
        <f t="shared" si="3"/>
        <v>53.157600000000002</v>
      </c>
    </row>
    <row r="22" spans="1:6" x14ac:dyDescent="0.25">
      <c r="A22" t="s">
        <v>38</v>
      </c>
      <c r="B22" s="2">
        <f>160+18+18</f>
        <v>196</v>
      </c>
      <c r="C22" s="7">
        <f>B22/3</f>
        <v>65.333333333333329</v>
      </c>
      <c r="D22" s="3">
        <f t="shared" si="2"/>
        <v>61.925196850393704</v>
      </c>
      <c r="E22" s="1">
        <f t="shared" si="1"/>
        <v>59.740799999999993</v>
      </c>
      <c r="F22" s="1">
        <f t="shared" si="3"/>
        <v>56.624399999999994</v>
      </c>
    </row>
    <row r="23" spans="1:6" x14ac:dyDescent="0.25">
      <c r="A23" t="s">
        <v>45</v>
      </c>
      <c r="B23" s="2">
        <f>160+24+24</f>
        <v>208</v>
      </c>
      <c r="C23" s="7">
        <f>B23/3</f>
        <v>69.333333333333329</v>
      </c>
      <c r="D23" s="3">
        <f t="shared" si="2"/>
        <v>65.716535433070874</v>
      </c>
      <c r="E23" s="1">
        <f t="shared" si="1"/>
        <v>63.398399999999995</v>
      </c>
      <c r="F23" s="1">
        <f t="shared" si="3"/>
        <v>60.091200000000001</v>
      </c>
    </row>
    <row r="24" spans="1:6" x14ac:dyDescent="0.25">
      <c r="A24" t="s">
        <v>6</v>
      </c>
      <c r="B24" s="2">
        <f t="shared" si="0"/>
        <v>15</v>
      </c>
      <c r="C24" s="7">
        <v>5</v>
      </c>
      <c r="D24" s="3">
        <f t="shared" si="2"/>
        <v>4.7391732283464574</v>
      </c>
      <c r="E24" s="1">
        <f t="shared" si="1"/>
        <v>4.5720000000000001</v>
      </c>
      <c r="F24" s="1">
        <f t="shared" si="3"/>
        <v>4.3334999999999999</v>
      </c>
    </row>
    <row r="25" spans="1:6" x14ac:dyDescent="0.25">
      <c r="A25" t="s">
        <v>17</v>
      </c>
      <c r="B25" s="2">
        <v>6</v>
      </c>
      <c r="C25" s="7">
        <f t="shared" ref="C25:C41" si="20">B25/3</f>
        <v>2</v>
      </c>
      <c r="D25" s="3">
        <f t="shared" si="2"/>
        <v>1.8956692913385829</v>
      </c>
      <c r="E25" s="1">
        <f t="shared" ref="E25:E41" si="21">C25*$E$2</f>
        <v>1.8288</v>
      </c>
      <c r="F25" s="1">
        <f t="shared" si="3"/>
        <v>1.7334000000000001</v>
      </c>
    </row>
    <row r="26" spans="1:6" x14ac:dyDescent="0.25">
      <c r="A26" t="s">
        <v>18</v>
      </c>
      <c r="B26" s="2">
        <v>6</v>
      </c>
      <c r="C26" s="7">
        <f t="shared" si="20"/>
        <v>2</v>
      </c>
      <c r="D26" s="3">
        <f t="shared" si="2"/>
        <v>1.8956692913385829</v>
      </c>
      <c r="E26" s="1">
        <f t="shared" si="21"/>
        <v>1.8288</v>
      </c>
      <c r="F26" s="1">
        <f t="shared" si="3"/>
        <v>1.7334000000000001</v>
      </c>
    </row>
    <row r="27" spans="1:6" x14ac:dyDescent="0.25">
      <c r="A27" t="s">
        <v>19</v>
      </c>
      <c r="B27" s="2">
        <f>C27*3</f>
        <v>30</v>
      </c>
      <c r="C27" s="7">
        <v>10</v>
      </c>
      <c r="D27" s="3">
        <f t="shared" si="2"/>
        <v>9.4783464566929148</v>
      </c>
      <c r="E27" s="1">
        <f t="shared" si="21"/>
        <v>9.1440000000000001</v>
      </c>
      <c r="F27" s="1">
        <f t="shared" si="3"/>
        <v>8.6669999999999998</v>
      </c>
    </row>
    <row r="28" spans="1:6" x14ac:dyDescent="0.25">
      <c r="A28" t="s">
        <v>20</v>
      </c>
      <c r="B28" s="2">
        <f>C28*3</f>
        <v>21</v>
      </c>
      <c r="C28" s="7">
        <v>7</v>
      </c>
      <c r="D28" s="3">
        <f t="shared" si="2"/>
        <v>6.6348425196850398</v>
      </c>
      <c r="E28" s="1">
        <f t="shared" si="21"/>
        <v>6.4008000000000003</v>
      </c>
      <c r="F28" s="1">
        <f t="shared" si="3"/>
        <v>6.0669000000000004</v>
      </c>
    </row>
    <row r="29" spans="1:6" x14ac:dyDescent="0.25">
      <c r="A29" t="s">
        <v>30</v>
      </c>
      <c r="B29" s="2">
        <v>60</v>
      </c>
      <c r="C29" s="7">
        <f t="shared" si="20"/>
        <v>20</v>
      </c>
      <c r="D29" s="3">
        <f t="shared" si="2"/>
        <v>18.95669291338583</v>
      </c>
      <c r="E29" s="1">
        <f t="shared" si="21"/>
        <v>18.288</v>
      </c>
      <c r="F29" s="1">
        <f t="shared" si="3"/>
        <v>17.334</v>
      </c>
    </row>
    <row r="30" spans="1:6" x14ac:dyDescent="0.25">
      <c r="A30" t="s">
        <v>21</v>
      </c>
      <c r="B30" s="2">
        <v>27</v>
      </c>
      <c r="C30" s="7">
        <f t="shared" si="20"/>
        <v>9</v>
      </c>
      <c r="D30" s="3">
        <f t="shared" si="2"/>
        <v>8.5305118110236222</v>
      </c>
      <c r="E30" s="1">
        <f t="shared" si="21"/>
        <v>8.2295999999999996</v>
      </c>
      <c r="F30" s="1">
        <f t="shared" si="3"/>
        <v>7.8003</v>
      </c>
    </row>
    <row r="31" spans="1:6" x14ac:dyDescent="0.25">
      <c r="A31" t="s">
        <v>22</v>
      </c>
      <c r="B31" s="2">
        <v>6</v>
      </c>
      <c r="C31" s="7">
        <f t="shared" si="20"/>
        <v>2</v>
      </c>
      <c r="D31" s="3">
        <f t="shared" si="2"/>
        <v>1.8956692913385829</v>
      </c>
      <c r="E31" s="1">
        <f t="shared" si="21"/>
        <v>1.8288</v>
      </c>
      <c r="F31" s="1">
        <f t="shared" si="3"/>
        <v>1.7334000000000001</v>
      </c>
    </row>
    <row r="32" spans="1:6" x14ac:dyDescent="0.25">
      <c r="A32" t="s">
        <v>23</v>
      </c>
      <c r="B32" s="2">
        <v>4</v>
      </c>
      <c r="C32" s="7">
        <f t="shared" si="20"/>
        <v>1.3333333333333333</v>
      </c>
      <c r="D32" s="3">
        <f t="shared" si="2"/>
        <v>1.2637795275590551</v>
      </c>
      <c r="E32" s="1">
        <f t="shared" si="21"/>
        <v>1.2191999999999998</v>
      </c>
      <c r="F32" s="1">
        <f t="shared" si="3"/>
        <v>1.1556</v>
      </c>
    </row>
    <row r="33" spans="1:6" x14ac:dyDescent="0.25">
      <c r="A33" t="s">
        <v>24</v>
      </c>
      <c r="B33" s="2">
        <v>10</v>
      </c>
      <c r="C33" s="7">
        <f t="shared" si="20"/>
        <v>3.3333333333333335</v>
      </c>
      <c r="D33" s="3">
        <f t="shared" si="2"/>
        <v>3.1594488188976384</v>
      </c>
      <c r="E33" s="1">
        <f t="shared" si="21"/>
        <v>3.048</v>
      </c>
      <c r="F33" s="1">
        <f t="shared" si="3"/>
        <v>2.8890000000000002</v>
      </c>
    </row>
    <row r="34" spans="1:6" x14ac:dyDescent="0.25">
      <c r="A34" t="s">
        <v>25</v>
      </c>
      <c r="B34" s="2">
        <v>18.5</v>
      </c>
      <c r="C34" s="7">
        <f t="shared" si="20"/>
        <v>6.166666666666667</v>
      </c>
      <c r="D34" s="3">
        <f t="shared" si="2"/>
        <v>5.8449803149606305</v>
      </c>
      <c r="E34" s="1">
        <f t="shared" si="21"/>
        <v>5.6387999999999998</v>
      </c>
      <c r="F34" s="1">
        <f t="shared" si="3"/>
        <v>5.3446500000000006</v>
      </c>
    </row>
    <row r="35" spans="1:6" x14ac:dyDescent="0.25">
      <c r="A35" t="s">
        <v>26</v>
      </c>
      <c r="B35" s="2">
        <v>20</v>
      </c>
      <c r="C35" s="7">
        <f t="shared" si="20"/>
        <v>6.666666666666667</v>
      </c>
      <c r="D35" s="3">
        <f t="shared" si="2"/>
        <v>6.3188976377952768</v>
      </c>
      <c r="E35" s="1">
        <f t="shared" si="21"/>
        <v>6.0960000000000001</v>
      </c>
      <c r="F35" s="1">
        <f t="shared" si="3"/>
        <v>5.7780000000000005</v>
      </c>
    </row>
    <row r="36" spans="1:6" x14ac:dyDescent="0.25">
      <c r="A36" t="s">
        <v>40</v>
      </c>
      <c r="B36" s="3">
        <f>4/12</f>
        <v>0.33333333333333331</v>
      </c>
      <c r="C36" s="7">
        <f t="shared" si="20"/>
        <v>0.1111111111111111</v>
      </c>
      <c r="D36" s="3">
        <f t="shared" si="2"/>
        <v>0.10531496062992127</v>
      </c>
      <c r="E36" s="1">
        <f t="shared" si="21"/>
        <v>0.1016</v>
      </c>
      <c r="F36" s="1">
        <f t="shared" si="3"/>
        <v>9.6299999999999997E-2</v>
      </c>
    </row>
    <row r="37" spans="1:6" x14ac:dyDescent="0.25">
      <c r="A37" t="s">
        <v>41</v>
      </c>
      <c r="B37" s="3">
        <f>4/12</f>
        <v>0.33333333333333331</v>
      </c>
      <c r="C37" s="7">
        <f t="shared" si="20"/>
        <v>0.1111111111111111</v>
      </c>
      <c r="D37" s="3">
        <f t="shared" si="2"/>
        <v>0.10531496062992127</v>
      </c>
      <c r="E37" s="1">
        <f t="shared" si="21"/>
        <v>0.1016</v>
      </c>
      <c r="F37" s="1">
        <f t="shared" si="3"/>
        <v>9.6299999999999997E-2</v>
      </c>
    </row>
    <row r="38" spans="1:6" x14ac:dyDescent="0.25">
      <c r="A38" t="s">
        <v>27</v>
      </c>
      <c r="B38" s="2">
        <v>2</v>
      </c>
      <c r="C38" s="7">
        <f t="shared" si="20"/>
        <v>0.66666666666666663</v>
      </c>
      <c r="D38" s="3">
        <f t="shared" si="2"/>
        <v>0.63188976377952755</v>
      </c>
      <c r="E38" s="1">
        <f t="shared" si="21"/>
        <v>0.60959999999999992</v>
      </c>
      <c r="F38" s="1">
        <f t="shared" si="3"/>
        <v>0.57779999999999998</v>
      </c>
    </row>
    <row r="39" spans="1:6" x14ac:dyDescent="0.25">
      <c r="A39" t="s">
        <v>32</v>
      </c>
      <c r="B39" s="2">
        <v>3</v>
      </c>
      <c r="C39" s="7">
        <f t="shared" si="20"/>
        <v>1</v>
      </c>
      <c r="D39" s="3">
        <f t="shared" si="2"/>
        <v>0.94783464566929143</v>
      </c>
      <c r="E39" s="1">
        <f t="shared" si="21"/>
        <v>0.91439999999999999</v>
      </c>
      <c r="F39" s="1">
        <f t="shared" si="3"/>
        <v>0.86670000000000003</v>
      </c>
    </row>
    <row r="40" spans="1:6" x14ac:dyDescent="0.25">
      <c r="A40" t="s">
        <v>33</v>
      </c>
      <c r="B40" s="2">
        <v>1</v>
      </c>
      <c r="C40" s="7">
        <f t="shared" si="20"/>
        <v>0.33333333333333331</v>
      </c>
      <c r="D40" s="3">
        <f t="shared" si="2"/>
        <v>0.31594488188976377</v>
      </c>
      <c r="E40" s="6">
        <f t="shared" si="21"/>
        <v>0.30479999999999996</v>
      </c>
      <c r="F40" s="1">
        <f t="shared" si="3"/>
        <v>0.28889999999999999</v>
      </c>
    </row>
    <row r="41" spans="1:6" x14ac:dyDescent="0.25">
      <c r="A41" t="s">
        <v>34</v>
      </c>
      <c r="B41" s="6">
        <f>1/12</f>
        <v>8.3333333333333329E-2</v>
      </c>
      <c r="C41" s="8">
        <f t="shared" si="20"/>
        <v>2.7777777777777776E-2</v>
      </c>
      <c r="D41" s="3">
        <f t="shared" si="2"/>
        <v>2.6328740157480317E-2</v>
      </c>
      <c r="E41" s="6">
        <f t="shared" si="21"/>
        <v>2.5399999999999999E-2</v>
      </c>
      <c r="F41" s="1">
        <f t="shared" si="3"/>
        <v>2.4074999999999999E-2</v>
      </c>
    </row>
  </sheetData>
  <pageMargins left="0.7" right="0.7" top="0.75" bottom="0.75" header="0.3" footer="0.3"/>
  <pageSetup paperSize="9" orientation="portrait" r:id="rId1"/>
  <webPublishItems count="1">
    <webPublishItem id="29081" divId="FieldDimensions_29081" sourceType="sheet" destinationFile="C:\Users\BriggsJ\Documents\Bafra\RMC\website\field\Copy of FieldDimensions.htm" title="Field dimension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Portsmouth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Briggs</dc:creator>
  <cp:lastModifiedBy>Jim Briggs</cp:lastModifiedBy>
  <dcterms:created xsi:type="dcterms:W3CDTF">2011-05-12T19:41:04Z</dcterms:created>
  <dcterms:modified xsi:type="dcterms:W3CDTF">2023-12-23T14:22:43Z</dcterms:modified>
</cp:coreProperties>
</file>